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9"/>
  <workbookPr/>
  <mc:AlternateContent xmlns:mc="http://schemas.openxmlformats.org/markup-compatibility/2006">
    <mc:Choice Requires="x15">
      <x15ac:absPath xmlns:x15ac="http://schemas.microsoft.com/office/spreadsheetml/2010/11/ac" url="/Users/david/Documents/Blackchair/MAnuals/6.42 Sizing Guide/"/>
    </mc:Choice>
  </mc:AlternateContent>
  <xr:revisionPtr revIDLastSave="0" documentId="13_ncr:1_{B9E6049A-FB0A-8C49-989F-EE6DCBA13B1A}" xr6:coauthVersionLast="40" xr6:coauthVersionMax="40" xr10:uidLastSave="{00000000-0000-0000-0000-000000000000}"/>
  <bookViews>
    <workbookView xWindow="760" yWindow="460" windowWidth="37400" windowHeight="19580" xr2:uid="{00000000-000D-0000-FFFF-FFFF00000000}"/>
  </bookViews>
  <sheets>
    <sheet name="Cover" sheetId="5" r:id="rId1"/>
    <sheet name="Genesys - PureEngage" sheetId="2" r:id="rId2"/>
    <sheet name="Genesys - PureConnect" sheetId="6" r:id="rId3"/>
    <sheet name="Avaya" sheetId="3" r:id="rId4"/>
    <sheet name="Cisco" sheetId="4"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6" l="1"/>
  <c r="C15" i="6"/>
  <c r="C14" i="6"/>
  <c r="C13" i="6"/>
  <c r="C15" i="2" l="1"/>
  <c r="C14" i="3" l="1"/>
  <c r="C16" i="3" s="1"/>
  <c r="C17" i="3" s="1"/>
  <c r="C14" i="4"/>
  <c r="C15" i="4" s="1"/>
  <c r="C16" i="4" l="1"/>
  <c r="C17" i="4" s="1"/>
  <c r="C15" i="3"/>
  <c r="C17" i="2" l="1"/>
  <c r="C18" i="2" s="1"/>
  <c r="C16" i="2" l="1"/>
</calcChain>
</file>

<file path=xl/sharedStrings.xml><?xml version="1.0" encoding="utf-8"?>
<sst xmlns="http://schemas.openxmlformats.org/spreadsheetml/2006/main" count="120" uniqueCount="50">
  <si>
    <t>Current Size of Genesys GAX Database (MB)</t>
  </si>
  <si>
    <t>Estimated Changes Per Day (CME + GAX)</t>
  </si>
  <si>
    <t>Estimated New Objects Added Per Day (CME + GAX)</t>
  </si>
  <si>
    <t>Current Size of Genesys Configuration Database (MB)</t>
  </si>
  <si>
    <t>ESTIMATED SPOTLIGHT DATABASE SIZE</t>
  </si>
  <si>
    <t>ESTIMATED INITIAL SIZE (MB)</t>
  </si>
  <si>
    <t>ESTIMATED SIZE AFTER 3 MONTHS (MB)</t>
  </si>
  <si>
    <t>ESTIMATED SIZE AFTER 12 MONTHS (MB)</t>
  </si>
  <si>
    <t>Spotlight installed using a Microsoft SQL Database:</t>
  </si>
  <si>
    <t>Microsoft Windows Server 2008/2008R2/2012/2014/2016 64 bit Operating System with latest service pack and Windows updates.</t>
  </si>
  <si>
    <t>Microsoft SQL Server 2008/2012/2014/2016 with latest service pack</t>
  </si>
  <si>
    <t>Windows web server (IIS) installed</t>
  </si>
  <si>
    <t>Microsoft SQL Server Reporting Services installed and configured</t>
  </si>
  <si>
    <t>Windows .Net Framework 4.5.1 Feature installed</t>
  </si>
  <si>
    <t>Standard Java 64-bit SDK 1.8 (Note: specifically the 64-bit SDK must be installed and only Java version 1.8)</t>
  </si>
  <si>
    <t>Spotlight Installed using an Oracle Database</t>
  </si>
  <si>
    <t>64-bit Oracle Data Provider for .NET and 64-bit Oracle Network Client Libraries (full installation)</t>
  </si>
  <si>
    <t>Oracle SQL Developer and SQLLDR</t>
  </si>
  <si>
    <t>NOTES:</t>
  </si>
  <si>
    <t>DATABASE SIZING CALCULATOR</t>
  </si>
  <si>
    <t>ESTIMATED SIZE AFTER 24 MONTHS (MB)</t>
  </si>
  <si>
    <t>Estimated Changes Per Day (CM + SM)</t>
  </si>
  <si>
    <t>Estimated New Objects Added Per Day (SM + SM)</t>
  </si>
  <si>
    <t xml:space="preserve"> (Include total of all Avaya CM Databases in this number)</t>
  </si>
  <si>
    <r>
      <t>Notice:</t>
    </r>
    <r>
      <rPr>
        <sz val="10"/>
        <rFont val="Arial"/>
        <family val="2"/>
      </rPr>
      <t xml:space="preserve"> Although reasonable effort is made to ensure that the information in this document is complete and accurate at the time of release, blackchair software ltd cannot assume responsibility for any existing errors. Changes and/or corrections to the information contained in this document may be incorporated in future versions.</t>
    </r>
  </si>
  <si>
    <r>
      <rPr>
        <b/>
        <sz val="10"/>
        <rFont val="Arial"/>
        <family val="2"/>
      </rPr>
      <t xml:space="preserve">Trademarks: </t>
    </r>
    <r>
      <rPr>
        <sz val="10"/>
        <rFont val="Arial"/>
        <family val="2"/>
      </rPr>
      <t xml:space="preserve">Blackchair and Spotlight are registered trademarks of blackchair software ltd. All other trademarks and trade names referred to in this document are the property of other companies. </t>
    </r>
  </si>
  <si>
    <r>
      <rPr>
        <b/>
        <sz val="10"/>
        <rFont val="Arial"/>
        <family val="2"/>
      </rPr>
      <t>Technical Support from VARs:</t>
    </r>
    <r>
      <rPr>
        <sz val="10"/>
        <rFont val="Arial"/>
        <family val="2"/>
      </rPr>
      <t xml:space="preserve"> If you have purchased support from a value-added reseller (VAR), please contact the VAR for technical support.
</t>
    </r>
  </si>
  <si>
    <r>
      <rPr>
        <b/>
        <sz val="11"/>
        <color theme="1"/>
        <rFont val="Calibri"/>
        <family val="2"/>
        <scheme val="minor"/>
      </rPr>
      <t xml:space="preserve">Your Responsibility for Your System’s Security:  </t>
    </r>
    <r>
      <rPr>
        <sz val="11"/>
        <color theme="1"/>
        <rFont val="Calibri"/>
        <family val="2"/>
        <scheme val="minor"/>
      </rPr>
      <t>You are responsible for the security of your system. Product administration to prevent unauthorized use is your responsibility. Your system administrator should read all documents provided with this product to fully understand the features available that reduce your risk of incurring charges for unlicensed use of blackchair products.</t>
    </r>
  </si>
  <si>
    <t>The information contained herein is proprietary and confidential and cannot be disclosed or duplicated without the prior written consent of blackchair software ltd.
Copyright © 2012–2018 blackchair software ltd. All rights reserved.</t>
  </si>
  <si>
    <r>
      <rPr>
        <b/>
        <sz val="10"/>
        <rFont val="Arial"/>
        <family val="2"/>
      </rPr>
      <t>About Blackchair:</t>
    </r>
    <r>
      <rPr>
        <sz val="10"/>
        <rFont val="Arial"/>
        <family val="2"/>
      </rPr>
      <t xml:space="preserve">  BLACKCHAIR IS THE RECOGNIZED MARKET LEADER IN CHANGE CONFIGURATION MANAGEMENT SINCE 2005. Our focus is your investment in Customer Experience, Unified Communications, and Networking technology assets. We enable our global customers to realize the accelerated time to value of these assets, whilst providing a predictable method of delivery management. Our Vendor Agnostic Solutions deliver measurable, bankable value to support global customers innovate faster, at a higher quality and at a lower cost. Solution Vendors, Managed Service Providers, Value Added Resellers and Global Enterprises have a sharp eye on cloud and asset costs, want automation, need quality, demand stability and must deliver security compliance.</t>
    </r>
  </si>
  <si>
    <r>
      <rPr>
        <b/>
        <sz val="10"/>
        <rFont val="Arial"/>
        <family val="2"/>
      </rPr>
      <t>Note:</t>
    </r>
    <r>
      <rPr>
        <sz val="10"/>
        <rFont val="Arial"/>
        <family val="2"/>
      </rPr>
      <t xml:space="preserve"> This Database Size Estimator provides a range of expected database sizes for Blackchair solutions. Click the tabs at the bottom to access a solution. </t>
    </r>
  </si>
  <si>
    <r>
      <t>Please note this calculator provides a</t>
    </r>
    <r>
      <rPr>
        <u/>
        <sz val="11"/>
        <color theme="1"/>
        <rFont val="Calibri"/>
        <family val="2"/>
        <scheme val="minor"/>
      </rPr>
      <t>n</t>
    </r>
    <r>
      <rPr>
        <sz val="11"/>
        <color theme="1"/>
        <rFont val="Calibri"/>
        <family val="2"/>
        <scheme val="minor"/>
      </rPr>
      <t xml:space="preserve"> estimation regarding the initial and projected database sizes and should </t>
    </r>
    <r>
      <rPr>
        <u/>
        <sz val="11"/>
        <color theme="1"/>
        <rFont val="Calibri"/>
        <family val="2"/>
        <scheme val="minor"/>
      </rPr>
      <t>only</t>
    </r>
    <r>
      <rPr>
        <sz val="11"/>
        <color theme="1"/>
        <rFont val="Calibri"/>
        <family val="2"/>
        <scheme val="minor"/>
      </rPr>
      <t xml:space="preserve"> be used as an estimation. Actual database sizes may vary depending on the types of changes that take place.
Please enter the required data for all </t>
    </r>
    <r>
      <rPr>
        <b/>
        <u/>
        <sz val="11"/>
        <color theme="1"/>
        <rFont val="Calibri (Body)_x0000_"/>
      </rPr>
      <t>four</t>
    </r>
    <r>
      <rPr>
        <sz val="11"/>
        <color theme="1"/>
        <rFont val="Calibri"/>
        <family val="2"/>
        <scheme val="minor"/>
      </rPr>
      <t xml:space="preserve"> fields in the</t>
    </r>
    <r>
      <rPr>
        <sz val="11"/>
        <color rgb="FFFF0000"/>
        <rFont val="Calibri (Body)_x0000_"/>
      </rPr>
      <t xml:space="preserve"> red</t>
    </r>
    <r>
      <rPr>
        <sz val="11"/>
        <color theme="1"/>
        <rFont val="Calibri"/>
        <family val="2"/>
        <scheme val="minor"/>
      </rPr>
      <t xml:space="preserve"> box below.</t>
    </r>
  </si>
  <si>
    <t>*BETA*</t>
  </si>
  <si>
    <t>Avaya Communication Manager (CM) Database (MB)</t>
  </si>
  <si>
    <t>Avaya System Manager (SM) Database (MB)</t>
  </si>
  <si>
    <t>Cisco ICM Database (MB)</t>
  </si>
  <si>
    <t>Estimated Changes Per Day</t>
  </si>
  <si>
    <t>Estimated New Objects Added Per Day</t>
  </si>
  <si>
    <t xml:space="preserve"> (Include total of all Cisco ICM Databases in this number)</t>
  </si>
  <si>
    <t>Current Size of all Audio Resources (MB)</t>
  </si>
  <si>
    <t>Current Size of CIC Database (MB)</t>
  </si>
  <si>
    <r>
      <rPr>
        <b/>
        <sz val="10"/>
        <rFont val="Arial"/>
        <family val="2"/>
      </rPr>
      <t>Document Version:</t>
    </r>
    <r>
      <rPr>
        <sz val="10"/>
        <rFont val="Arial"/>
        <family val="2"/>
      </rPr>
      <t xml:space="preserve"> Blackchair_6.x_DBSizing_11-2018_v1.11</t>
    </r>
  </si>
  <si>
    <t>TBD (UCCE &amp; UCCX)</t>
  </si>
  <si>
    <t>Microsoft Windows Server 2008/2008R2/2012/2016 64 bit Operating System with latest service pack and Windows updates.</t>
  </si>
  <si>
    <t>Windows .Net Framework 3.5.1 feature installed (audit)</t>
  </si>
  <si>
    <t>Windows .Net Framework 4.0 or higher feature installed (CND)</t>
  </si>
  <si>
    <t>Please Contact Blackchair to estimate DB size for Cisco</t>
  </si>
  <si>
    <r>
      <t xml:space="preserve">Please note this calculator provides </t>
    </r>
    <r>
      <rPr>
        <sz val="11"/>
        <color theme="1"/>
        <rFont val="Calibri (Body)_x0000_"/>
      </rPr>
      <t>an</t>
    </r>
    <r>
      <rPr>
        <sz val="11"/>
        <color theme="1"/>
        <rFont val="Calibri"/>
        <family val="2"/>
        <scheme val="minor"/>
      </rPr>
      <t xml:space="preserve"> estimation regarding the initial and projected database sizes and should </t>
    </r>
    <r>
      <rPr>
        <u/>
        <sz val="11"/>
        <color theme="1"/>
        <rFont val="Calibri"/>
        <family val="2"/>
        <scheme val="minor"/>
      </rPr>
      <t>only</t>
    </r>
    <r>
      <rPr>
        <sz val="11"/>
        <color theme="1"/>
        <rFont val="Calibri"/>
        <family val="2"/>
        <scheme val="minor"/>
      </rPr>
      <t xml:space="preserve"> be used as an estimation. Actual database sizes may vary depending on the types of changes that take place.
Please enter the required data for all </t>
    </r>
    <r>
      <rPr>
        <b/>
        <u/>
        <sz val="11"/>
        <color theme="1"/>
        <rFont val="Calibri (Body)_x0000_"/>
      </rPr>
      <t>five</t>
    </r>
    <r>
      <rPr>
        <sz val="11"/>
        <color theme="1"/>
        <rFont val="Calibri"/>
        <family val="2"/>
        <scheme val="minor"/>
      </rPr>
      <t xml:space="preserve"> fields in the</t>
    </r>
    <r>
      <rPr>
        <sz val="11"/>
        <color rgb="FFFF0000"/>
        <rFont val="Calibri (Body)_x0000_"/>
      </rPr>
      <t xml:space="preserve"> red</t>
    </r>
    <r>
      <rPr>
        <sz val="11"/>
        <color theme="1"/>
        <rFont val="Calibri"/>
        <family val="2"/>
        <scheme val="minor"/>
      </rPr>
      <t xml:space="preserve"> box below.</t>
    </r>
  </si>
  <si>
    <r>
      <t xml:space="preserve">Please note this calculator provides </t>
    </r>
    <r>
      <rPr>
        <sz val="11"/>
        <color theme="1"/>
        <rFont val="Calibri (Body)_x0000_"/>
      </rPr>
      <t>an</t>
    </r>
    <r>
      <rPr>
        <sz val="11"/>
        <color theme="1"/>
        <rFont val="Calibri"/>
        <family val="2"/>
        <scheme val="minor"/>
      </rPr>
      <t xml:space="preserve"> estimation regarding the initial and projected database sizes and should </t>
    </r>
    <r>
      <rPr>
        <u/>
        <sz val="11"/>
        <color theme="1"/>
        <rFont val="Calibri"/>
        <family val="2"/>
        <scheme val="minor"/>
      </rPr>
      <t>only</t>
    </r>
    <r>
      <rPr>
        <sz val="11"/>
        <color theme="1"/>
        <rFont val="Calibri"/>
        <family val="2"/>
        <scheme val="minor"/>
      </rPr>
      <t xml:space="preserve"> be used as an estimation. Actual database sizes may vary depending on the types of changes that take place.
Please enter the required data for all </t>
    </r>
    <r>
      <rPr>
        <b/>
        <u/>
        <sz val="11"/>
        <color theme="1"/>
        <rFont val="Calibri (Body)_x0000_"/>
      </rPr>
      <t>three</t>
    </r>
    <r>
      <rPr>
        <sz val="11"/>
        <color theme="1"/>
        <rFont val="Calibri"/>
        <family val="2"/>
        <scheme val="minor"/>
      </rPr>
      <t xml:space="preserve"> fields in the</t>
    </r>
    <r>
      <rPr>
        <sz val="11"/>
        <color rgb="FFFF0000"/>
        <rFont val="Calibri (Body)_x0000_"/>
      </rPr>
      <t xml:space="preserve"> red</t>
    </r>
    <r>
      <rPr>
        <sz val="11"/>
        <color theme="1"/>
        <rFont val="Calibri"/>
        <family val="2"/>
        <scheme val="minor"/>
      </rPr>
      <t xml:space="preserve"> box below.</t>
    </r>
  </si>
  <si>
    <r>
      <t xml:space="preserve">Please note this calculator provides </t>
    </r>
    <r>
      <rPr>
        <sz val="11"/>
        <color rgb="FF000000"/>
        <rFont val="Calibri (Body)"/>
      </rPr>
      <t>an</t>
    </r>
    <r>
      <rPr>
        <sz val="11"/>
        <color rgb="FF000000"/>
        <rFont val="Calibri"/>
        <family val="2"/>
        <scheme val="minor"/>
      </rPr>
      <t xml:space="preserve"> estimation regarding the initial and projected database sizes and should </t>
    </r>
    <r>
      <rPr>
        <u/>
        <sz val="11"/>
        <color rgb="FF000000"/>
        <rFont val="Calibri"/>
        <family val="2"/>
        <scheme val="minor"/>
      </rPr>
      <t>only</t>
    </r>
    <r>
      <rPr>
        <sz val="11"/>
        <color rgb="FF000000"/>
        <rFont val="Calibri"/>
        <family val="2"/>
        <scheme val="minor"/>
      </rPr>
      <t xml:space="preserve"> be used as an estimation. Actual database sizes may vary depending on the types of changes that take place.
Please enter the required data for all </t>
    </r>
    <r>
      <rPr>
        <b/>
        <u/>
        <sz val="11"/>
        <color rgb="FF000000"/>
        <rFont val="Calibri (Body)"/>
      </rPr>
      <t>four</t>
    </r>
    <r>
      <rPr>
        <sz val="11"/>
        <color rgb="FF000000"/>
        <rFont val="Calibri"/>
        <family val="2"/>
        <scheme val="minor"/>
      </rPr>
      <t xml:space="preserve"> fields in the</t>
    </r>
    <r>
      <rPr>
        <sz val="11"/>
        <color rgb="FFFF0000"/>
        <rFont val="Calibri (Body)"/>
      </rPr>
      <t xml:space="preserve"> red</t>
    </r>
    <r>
      <rPr>
        <sz val="11"/>
        <color rgb="FF000000"/>
        <rFont val="Calibri"/>
        <family val="2"/>
        <scheme val="minor"/>
      </rPr>
      <t xml:space="preserve"> box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</si>
</sst>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u/>
      <sz val="22"/>
      <color theme="1"/>
      <name val="Calibri"/>
      <family val="2"/>
      <scheme val="minor"/>
    </font>
    <font>
      <u/>
      <sz val="11"/>
      <color theme="1"/>
      <name val="Calibri"/>
      <family val="2"/>
      <scheme val="minor"/>
    </font>
    <font>
      <sz val="11"/>
      <color theme="1"/>
      <name val="Helvetica"/>
      <family val="2"/>
    </font>
    <font>
      <b/>
      <sz val="14"/>
      <color theme="1"/>
      <name val="Helvetica"/>
      <family val="2"/>
    </font>
    <font>
      <sz val="11"/>
      <color rgb="FFFF0000"/>
      <name val="Calibri (Body)_x0000_"/>
    </font>
    <font>
      <i/>
      <sz val="11"/>
      <color theme="1"/>
      <name val="Calibri"/>
      <family val="2"/>
      <scheme val="minor"/>
    </font>
    <font>
      <b/>
      <i/>
      <sz val="11"/>
      <color theme="1"/>
      <name val="Calibri"/>
      <family val="2"/>
      <scheme val="minor"/>
    </font>
    <font>
      <b/>
      <u/>
      <sz val="11"/>
      <color theme="1"/>
      <name val="Calibri (Body)_x0000_"/>
    </font>
    <font>
      <b/>
      <sz val="14"/>
      <color theme="1"/>
      <name val="Calibri"/>
      <family val="2"/>
      <scheme val="minor"/>
    </font>
    <font>
      <i/>
      <sz val="14"/>
      <color theme="1"/>
      <name val="Calibri"/>
      <family val="2"/>
      <scheme val="minor"/>
    </font>
    <font>
      <b/>
      <u/>
      <sz val="14"/>
      <color theme="4" tint="-0.499984740745262"/>
      <name val="Calibri"/>
      <family val="2"/>
      <scheme val="minor"/>
    </font>
    <font>
      <sz val="10"/>
      <name val="Arial"/>
      <family val="2"/>
    </font>
    <font>
      <b/>
      <sz val="10"/>
      <name val="Arial"/>
      <family val="2"/>
    </font>
    <font>
      <b/>
      <sz val="11"/>
      <color theme="1"/>
      <name val="Calibri"/>
      <family val="2"/>
      <scheme val="minor"/>
    </font>
    <font>
      <i/>
      <sz val="11"/>
      <color rgb="FFFF0000"/>
      <name val="Calibri"/>
      <family val="2"/>
      <scheme val="minor"/>
    </font>
    <font>
      <sz val="11"/>
      <color theme="1"/>
      <name val="Calibri (Body)_x0000_"/>
    </font>
    <font>
      <sz val="11"/>
      <color rgb="FF000000"/>
      <name val="Calibri"/>
      <family val="2"/>
      <scheme val="minor"/>
    </font>
    <font>
      <sz val="11"/>
      <color rgb="FF000000"/>
      <name val="Calibri (Body)"/>
    </font>
    <font>
      <u/>
      <sz val="11"/>
      <color rgb="FF000000"/>
      <name val="Calibri"/>
      <family val="2"/>
      <scheme val="minor"/>
    </font>
    <font>
      <b/>
      <u/>
      <sz val="11"/>
      <color rgb="FF000000"/>
      <name val="Calibri (Body)"/>
    </font>
    <font>
      <sz val="11"/>
      <color rgb="FFFF0000"/>
      <name val="Calibri (Body)"/>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indexed="64"/>
      </left>
      <right/>
      <top/>
      <bottom style="thin">
        <color indexed="64"/>
      </bottom>
      <diagonal/>
    </border>
    <border>
      <left style="medium">
        <color rgb="FFFF0000"/>
      </left>
      <right style="medium">
        <color rgb="FFFF0000"/>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0" fillId="2" borderId="7" xfId="0" applyFill="1" applyBorder="1"/>
    <xf numFmtId="0" fontId="0" fillId="2" borderId="8" xfId="0" applyFill="1" applyBorder="1"/>
    <xf numFmtId="0" fontId="0" fillId="2" borderId="9"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left" vertical="top" wrapText="1"/>
    </xf>
    <xf numFmtId="0" fontId="0" fillId="2" borderId="13" xfId="0" applyFill="1" applyBorder="1"/>
    <xf numFmtId="0" fontId="0" fillId="0" borderId="14" xfId="0" applyBorder="1" applyAlignment="1">
      <alignment horizontal="center"/>
    </xf>
    <xf numFmtId="0" fontId="3" fillId="0" borderId="0" xfId="0" applyFont="1"/>
    <xf numFmtId="0" fontId="4" fillId="0" borderId="0" xfId="0" applyFont="1"/>
    <xf numFmtId="0" fontId="1" fillId="0" borderId="0" xfId="0" applyFont="1" applyAlignment="1">
      <alignment horizontal="left"/>
    </xf>
    <xf numFmtId="0" fontId="7" fillId="0" borderId="0" xfId="0" applyFont="1" applyFill="1" applyBorder="1"/>
    <xf numFmtId="0" fontId="9" fillId="3" borderId="4" xfId="0" applyFont="1" applyFill="1" applyBorder="1" applyAlignment="1">
      <alignment horizontal="center" vertical="center"/>
    </xf>
    <xf numFmtId="0" fontId="9" fillId="3" borderId="6" xfId="0" applyFont="1" applyFill="1" applyBorder="1" applyAlignment="1">
      <alignment horizontal="center" vertical="center"/>
    </xf>
    <xf numFmtId="0" fontId="10" fillId="3" borderId="3" xfId="0" applyFont="1" applyFill="1" applyBorder="1"/>
    <xf numFmtId="0" fontId="10" fillId="3" borderId="5" xfId="0" applyFont="1" applyFill="1" applyBorder="1"/>
    <xf numFmtId="0" fontId="6" fillId="0" borderId="0" xfId="0" applyFont="1"/>
    <xf numFmtId="0" fontId="9" fillId="3" borderId="4"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0" fillId="0" borderId="0" xfId="0" applyFill="1"/>
    <xf numFmtId="0" fontId="12" fillId="0" borderId="0" xfId="0" applyFont="1" applyAlignment="1">
      <alignment horizontal="left" vertical="top" wrapText="1"/>
    </xf>
    <xf numFmtId="0" fontId="0" fillId="0" borderId="0" xfId="0" applyAlignment="1">
      <alignment horizontal="left" vertical="top"/>
    </xf>
    <xf numFmtId="0" fontId="0" fillId="0" borderId="0" xfId="0" applyAlignment="1">
      <alignment vertical="top"/>
    </xf>
    <xf numFmtId="0" fontId="13" fillId="0" borderId="0" xfId="0" applyFont="1" applyFill="1" applyAlignment="1">
      <alignment horizontal="left" vertical="top" wrapText="1"/>
    </xf>
    <xf numFmtId="0" fontId="0" fillId="0" borderId="0" xfId="0" applyFill="1" applyAlignment="1">
      <alignment horizontal="left" vertical="top"/>
    </xf>
    <xf numFmtId="0" fontId="14" fillId="4" borderId="15" xfId="0" applyFont="1" applyFill="1" applyBorder="1" applyAlignment="1">
      <alignment horizontal="center"/>
    </xf>
    <xf numFmtId="0" fontId="12" fillId="0" borderId="0" xfId="0" applyFont="1" applyAlignment="1">
      <alignment horizontal="left" vertical="top" wrapText="1"/>
    </xf>
    <xf numFmtId="0" fontId="0" fillId="0" borderId="0" xfId="0" applyAlignment="1">
      <alignment horizontal="left" vertical="top" wrapText="1"/>
    </xf>
    <xf numFmtId="0" fontId="11" fillId="3" borderId="1" xfId="0" applyFont="1" applyFill="1" applyBorder="1" applyAlignment="1">
      <alignment horizontal="center"/>
    </xf>
    <xf numFmtId="0" fontId="11" fillId="3" borderId="2" xfId="0" applyFont="1" applyFill="1" applyBorder="1" applyAlignment="1">
      <alignment horizontal="center"/>
    </xf>
    <xf numFmtId="0" fontId="15" fillId="0" borderId="0" xfId="0" applyFont="1"/>
    <xf numFmtId="0" fontId="17"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96520</xdr:rowOff>
    </xdr:from>
    <xdr:to>
      <xdr:col>1</xdr:col>
      <xdr:colOff>2438400</xdr:colOff>
      <xdr:row>3</xdr:row>
      <xdr:rowOff>53340</xdr:rowOff>
    </xdr:to>
    <xdr:pic>
      <xdr:nvPicPr>
        <xdr:cNvPr id="2" name="Picture 1">
          <a:extLst>
            <a:ext uri="{FF2B5EF4-FFF2-40B4-BE49-F238E27FC236}">
              <a16:creationId xmlns:a16="http://schemas.microsoft.com/office/drawing/2014/main" id="{E26307CE-9595-3842-8EA6-72E74DEEC9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280" y="96520"/>
          <a:ext cx="2413000" cy="657860"/>
        </a:xfrm>
        <a:prstGeom prst="rect">
          <a:avLst/>
        </a:prstGeom>
        <a:solidFill>
          <a:schemeClr val="tx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0</xdr:row>
      <xdr:rowOff>101600</xdr:rowOff>
    </xdr:from>
    <xdr:to>
      <xdr:col>1</xdr:col>
      <xdr:colOff>2463800</xdr:colOff>
      <xdr:row>3</xdr:row>
      <xdr:rowOff>165100</xdr:rowOff>
    </xdr:to>
    <xdr:pic>
      <xdr:nvPicPr>
        <xdr:cNvPr id="3" name="Picture 2">
          <a:extLst>
            <a:ext uri="{FF2B5EF4-FFF2-40B4-BE49-F238E27FC236}">
              <a16:creationId xmlns:a16="http://schemas.microsoft.com/office/drawing/2014/main" id="{58365722-6F3D-DE4F-ABE4-83D0A5A69F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01600"/>
          <a:ext cx="2413000" cy="635000"/>
        </a:xfrm>
        <a:prstGeom prst="rect">
          <a:avLst/>
        </a:prstGeom>
        <a:solidFill>
          <a:schemeClr val="tx1"/>
        </a:solidFill>
      </xdr:spPr>
    </xdr:pic>
    <xdr:clientData/>
  </xdr:twoCellAnchor>
  <xdr:twoCellAnchor editAs="oneCell">
    <xdr:from>
      <xdr:col>3</xdr:col>
      <xdr:colOff>81280</xdr:colOff>
      <xdr:row>1</xdr:row>
      <xdr:rowOff>7318</xdr:rowOff>
    </xdr:from>
    <xdr:to>
      <xdr:col>6</xdr:col>
      <xdr:colOff>149860</xdr:colOff>
      <xdr:row>3</xdr:row>
      <xdr:rowOff>12700</xdr:rowOff>
    </xdr:to>
    <xdr:pic>
      <xdr:nvPicPr>
        <xdr:cNvPr id="4" name="Picture 3" descr="Image result for Genesys logo">
          <a:extLst>
            <a:ext uri="{FF2B5EF4-FFF2-40B4-BE49-F238E27FC236}">
              <a16:creationId xmlns:a16="http://schemas.microsoft.com/office/drawing/2014/main" id="{E2D5EB21-6FD0-E046-913B-FBFBDE409F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200358"/>
          <a:ext cx="1765300" cy="391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13008</xdr:colOff>
      <xdr:row>0</xdr:row>
      <xdr:rowOff>71119</xdr:rowOff>
    </xdr:from>
    <xdr:to>
      <xdr:col>8</xdr:col>
      <xdr:colOff>10160</xdr:colOff>
      <xdr:row>3</xdr:row>
      <xdr:rowOff>169650</xdr:rowOff>
    </xdr:to>
    <xdr:pic>
      <xdr:nvPicPr>
        <xdr:cNvPr id="5" name="Picture 4" descr="Related image">
          <a:extLst>
            <a:ext uri="{FF2B5EF4-FFF2-40B4-BE49-F238E27FC236}">
              <a16:creationId xmlns:a16="http://schemas.microsoft.com/office/drawing/2014/main" id="{5C88E7B4-1962-C440-8A61-16ADBD4DF7D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75808" y="71119"/>
          <a:ext cx="667712" cy="677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0</xdr:row>
      <xdr:rowOff>101600</xdr:rowOff>
    </xdr:from>
    <xdr:to>
      <xdr:col>1</xdr:col>
      <xdr:colOff>2463800</xdr:colOff>
      <xdr:row>3</xdr:row>
      <xdr:rowOff>165100</xdr:rowOff>
    </xdr:to>
    <xdr:pic>
      <xdr:nvPicPr>
        <xdr:cNvPr id="2" name="Picture 1">
          <a:extLst>
            <a:ext uri="{FF2B5EF4-FFF2-40B4-BE49-F238E27FC236}">
              <a16:creationId xmlns:a16="http://schemas.microsoft.com/office/drawing/2014/main" id="{F20BDDED-840D-374D-89D3-939C7DFA8B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01600"/>
          <a:ext cx="2413000" cy="635000"/>
        </a:xfrm>
        <a:prstGeom prst="rect">
          <a:avLst/>
        </a:prstGeom>
        <a:solidFill>
          <a:schemeClr val="tx1"/>
        </a:solidFill>
      </xdr:spPr>
    </xdr:pic>
    <xdr:clientData/>
  </xdr:twoCellAnchor>
  <xdr:twoCellAnchor editAs="oneCell">
    <xdr:from>
      <xdr:col>3</xdr:col>
      <xdr:colOff>81280</xdr:colOff>
      <xdr:row>1</xdr:row>
      <xdr:rowOff>7318</xdr:rowOff>
    </xdr:from>
    <xdr:to>
      <xdr:col>6</xdr:col>
      <xdr:colOff>149860</xdr:colOff>
      <xdr:row>3</xdr:row>
      <xdr:rowOff>12700</xdr:rowOff>
    </xdr:to>
    <xdr:pic>
      <xdr:nvPicPr>
        <xdr:cNvPr id="3" name="Picture 2" descr="Image result for Genesys logo">
          <a:extLst>
            <a:ext uri="{FF2B5EF4-FFF2-40B4-BE49-F238E27FC236}">
              <a16:creationId xmlns:a16="http://schemas.microsoft.com/office/drawing/2014/main" id="{230DF47E-12FE-444D-A7DA-9785125063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1880" y="197818"/>
          <a:ext cx="1770380" cy="386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10160</xdr:colOff>
      <xdr:row>0</xdr:row>
      <xdr:rowOff>0</xdr:rowOff>
    </xdr:from>
    <xdr:to>
      <xdr:col>8</xdr:col>
      <xdr:colOff>91440</xdr:colOff>
      <xdr:row>3</xdr:row>
      <xdr:rowOff>182640</xdr:rowOff>
    </xdr:to>
    <xdr:pic>
      <xdr:nvPicPr>
        <xdr:cNvPr id="4" name="Picture 3" descr="Image result for pureconnect logo">
          <a:extLst>
            <a:ext uri="{FF2B5EF4-FFF2-40B4-BE49-F238E27FC236}">
              <a16:creationId xmlns:a16="http://schemas.microsoft.com/office/drawing/2014/main" id="{72E75390-E5CF-B548-97A1-623E20B6A6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72960" y="0"/>
          <a:ext cx="751840" cy="761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50800</xdr:colOff>
      <xdr:row>0</xdr:row>
      <xdr:rowOff>101600</xdr:rowOff>
    </xdr:from>
    <xdr:to>
      <xdr:col>1</xdr:col>
      <xdr:colOff>2463800</xdr:colOff>
      <xdr:row>3</xdr:row>
      <xdr:rowOff>165100</xdr:rowOff>
    </xdr:to>
    <xdr:pic>
      <xdr:nvPicPr>
        <xdr:cNvPr id="2" name="Picture 1">
          <a:extLst>
            <a:ext uri="{FF2B5EF4-FFF2-40B4-BE49-F238E27FC236}">
              <a16:creationId xmlns:a16="http://schemas.microsoft.com/office/drawing/2014/main" id="{B38A48AE-AAF3-1A41-ACED-83127A757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01600"/>
          <a:ext cx="2413000" cy="635000"/>
        </a:xfrm>
        <a:prstGeom prst="rect">
          <a:avLst/>
        </a:prstGeom>
        <a:solidFill>
          <a:schemeClr val="tx1"/>
        </a:solidFill>
      </xdr:spPr>
    </xdr:pic>
    <xdr:clientData/>
  </xdr:twoCellAnchor>
  <xdr:twoCellAnchor editAs="oneCell">
    <xdr:from>
      <xdr:col>3</xdr:col>
      <xdr:colOff>51530</xdr:colOff>
      <xdr:row>1</xdr:row>
      <xdr:rowOff>96212</xdr:rowOff>
    </xdr:from>
    <xdr:to>
      <xdr:col>5</xdr:col>
      <xdr:colOff>434417</xdr:colOff>
      <xdr:row>3</xdr:row>
      <xdr:rowOff>117763</xdr:rowOff>
    </xdr:to>
    <xdr:pic>
      <xdr:nvPicPr>
        <xdr:cNvPr id="3" name="Picture 2" descr="Image result for avaya logo">
          <a:extLst>
            <a:ext uri="{FF2B5EF4-FFF2-40B4-BE49-F238E27FC236}">
              <a16:creationId xmlns:a16="http://schemas.microsoft.com/office/drawing/2014/main" id="{03C0DAE3-9A08-9E4F-8499-0CC7BEBC55C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7050" y="289252"/>
          <a:ext cx="1409047" cy="407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50800</xdr:colOff>
      <xdr:row>0</xdr:row>
      <xdr:rowOff>101600</xdr:rowOff>
    </xdr:from>
    <xdr:to>
      <xdr:col>1</xdr:col>
      <xdr:colOff>2463800</xdr:colOff>
      <xdr:row>3</xdr:row>
      <xdr:rowOff>144780</xdr:rowOff>
    </xdr:to>
    <xdr:pic>
      <xdr:nvPicPr>
        <xdr:cNvPr id="2" name="Picture 1">
          <a:extLst>
            <a:ext uri="{FF2B5EF4-FFF2-40B4-BE49-F238E27FC236}">
              <a16:creationId xmlns:a16="http://schemas.microsoft.com/office/drawing/2014/main" id="{B99FCB73-823F-114E-BBB1-50CF88E69A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01600"/>
          <a:ext cx="2413000" cy="635000"/>
        </a:xfrm>
        <a:prstGeom prst="rect">
          <a:avLst/>
        </a:prstGeom>
        <a:solidFill>
          <a:schemeClr val="tx1"/>
        </a:solidFill>
      </xdr:spPr>
    </xdr:pic>
    <xdr:clientData/>
  </xdr:twoCellAnchor>
  <xdr:twoCellAnchor editAs="oneCell">
    <xdr:from>
      <xdr:col>2</xdr:col>
      <xdr:colOff>1054100</xdr:colOff>
      <xdr:row>0</xdr:row>
      <xdr:rowOff>0</xdr:rowOff>
    </xdr:from>
    <xdr:to>
      <xdr:col>5</xdr:col>
      <xdr:colOff>304800</xdr:colOff>
      <xdr:row>4</xdr:row>
      <xdr:rowOff>37349</xdr:rowOff>
    </xdr:to>
    <xdr:pic>
      <xdr:nvPicPr>
        <xdr:cNvPr id="5" name="Picture 4" descr="Related image">
          <a:extLst>
            <a:ext uri="{FF2B5EF4-FFF2-40B4-BE49-F238E27FC236}">
              <a16:creationId xmlns:a16="http://schemas.microsoft.com/office/drawing/2014/main" id="{6C647D22-BEDB-7943-A9A0-AF95280D9C6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3600" y="0"/>
          <a:ext cx="1460500" cy="819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5FFB-20E7-AA4D-8A57-301F3ADD5DE1}">
  <dimension ref="B1:M16"/>
  <sheetViews>
    <sheetView showGridLines="0" tabSelected="1" zoomScale="125" zoomScaleNormal="125" workbookViewId="0">
      <selection activeCell="B6" sqref="B6"/>
    </sheetView>
  </sheetViews>
  <sheetFormatPr baseColWidth="10" defaultRowHeight="15"/>
  <cols>
    <col min="1" max="1" width="2.33203125" customWidth="1"/>
    <col min="2" max="2" width="130.6640625" customWidth="1"/>
  </cols>
  <sheetData>
    <row r="1" spans="2:13" ht="18" customHeight="1"/>
    <row r="2" spans="2:13" ht="18" customHeight="1"/>
    <row r="3" spans="2:13" ht="18" customHeight="1"/>
    <row r="4" spans="2:13" ht="18" customHeight="1"/>
    <row r="5" spans="2:13" ht="18" customHeight="1"/>
    <row r="6" spans="2:13" ht="18" customHeight="1">
      <c r="B6" s="22" t="s">
        <v>30</v>
      </c>
      <c r="C6" s="7"/>
      <c r="D6" s="7"/>
      <c r="E6" s="7"/>
      <c r="F6" s="7"/>
      <c r="G6" s="7"/>
      <c r="H6" s="7"/>
      <c r="I6" s="7"/>
      <c r="J6" s="7"/>
      <c r="K6" s="7"/>
      <c r="L6" s="7"/>
      <c r="M6" s="7"/>
    </row>
    <row r="7" spans="2:13" ht="10" customHeight="1">
      <c r="B7" s="23"/>
      <c r="C7" s="23"/>
      <c r="D7" s="23"/>
      <c r="E7" s="23"/>
      <c r="F7" s="23"/>
      <c r="G7" s="23"/>
      <c r="H7" s="23"/>
      <c r="I7" s="23"/>
      <c r="J7" s="23"/>
      <c r="K7" s="23"/>
      <c r="L7" s="23"/>
      <c r="M7" s="23"/>
    </row>
    <row r="8" spans="2:13" ht="33" customHeight="1">
      <c r="B8" s="22" t="s">
        <v>28</v>
      </c>
      <c r="C8" s="23"/>
      <c r="D8" s="23"/>
      <c r="E8" s="23"/>
      <c r="F8" s="23"/>
      <c r="G8" s="23"/>
      <c r="H8" s="23"/>
      <c r="I8" s="23"/>
      <c r="J8" s="23"/>
      <c r="K8" s="23"/>
      <c r="L8" s="23"/>
      <c r="M8" s="23"/>
    </row>
    <row r="9" spans="2:13" ht="9" customHeight="1">
      <c r="B9" s="23"/>
      <c r="C9" s="23"/>
      <c r="D9" s="23"/>
      <c r="E9" s="23"/>
      <c r="F9" s="23"/>
      <c r="G9" s="23"/>
      <c r="H9" s="23"/>
      <c r="I9" s="23"/>
      <c r="J9" s="23"/>
      <c r="K9" s="23"/>
      <c r="L9" s="23"/>
      <c r="M9" s="23"/>
    </row>
    <row r="10" spans="2:13" ht="74" customHeight="1">
      <c r="B10" s="22" t="s">
        <v>29</v>
      </c>
      <c r="C10" s="23"/>
      <c r="D10" s="23"/>
      <c r="E10" s="23"/>
      <c r="F10" s="23"/>
      <c r="G10" s="23"/>
      <c r="H10" s="23"/>
      <c r="I10" s="23"/>
      <c r="J10" s="23"/>
      <c r="K10" s="23"/>
      <c r="L10" s="23"/>
      <c r="M10" s="23"/>
    </row>
    <row r="11" spans="2:13" s="21" customFormat="1" ht="46" customHeight="1">
      <c r="B11" s="25" t="s">
        <v>24</v>
      </c>
      <c r="C11" s="26"/>
      <c r="D11" s="26"/>
      <c r="E11" s="26"/>
      <c r="F11" s="26"/>
      <c r="G11" s="26"/>
      <c r="H11" s="26"/>
      <c r="I11" s="26"/>
      <c r="J11" s="26"/>
      <c r="K11" s="26"/>
      <c r="L11" s="26"/>
      <c r="M11" s="26"/>
    </row>
    <row r="12" spans="2:13" s="24" customFormat="1" ht="43" customHeight="1">
      <c r="B12" s="22" t="s">
        <v>25</v>
      </c>
      <c r="C12" s="23"/>
      <c r="D12" s="23"/>
      <c r="E12" s="23"/>
      <c r="F12" s="23"/>
      <c r="G12" s="23"/>
      <c r="H12" s="23"/>
      <c r="I12" s="23"/>
      <c r="J12" s="23"/>
      <c r="K12" s="23"/>
      <c r="L12" s="23"/>
      <c r="M12" s="23"/>
    </row>
    <row r="13" spans="2:13" ht="28" customHeight="1">
      <c r="B13" s="22" t="s">
        <v>26</v>
      </c>
      <c r="C13" s="7"/>
      <c r="D13" s="7"/>
      <c r="E13" s="7"/>
      <c r="F13" s="7"/>
      <c r="G13" s="7"/>
      <c r="H13" s="7"/>
      <c r="I13" s="7"/>
      <c r="J13" s="7"/>
      <c r="K13" s="7"/>
      <c r="L13" s="7"/>
      <c r="M13" s="7"/>
    </row>
    <row r="14" spans="2:13" ht="53" customHeight="1">
      <c r="B14" s="7" t="s">
        <v>27</v>
      </c>
      <c r="C14" s="23"/>
      <c r="D14" s="23"/>
      <c r="E14" s="23"/>
      <c r="F14" s="23"/>
      <c r="G14" s="23"/>
      <c r="H14" s="23"/>
      <c r="I14" s="23"/>
      <c r="J14" s="23"/>
      <c r="K14" s="23"/>
      <c r="L14" s="23"/>
      <c r="M14" s="23"/>
    </row>
    <row r="15" spans="2:13" ht="18" customHeight="1">
      <c r="B15" s="28" t="s">
        <v>41</v>
      </c>
      <c r="C15" s="29"/>
      <c r="D15" s="29"/>
      <c r="E15" s="29"/>
      <c r="F15" s="29"/>
      <c r="G15" s="29"/>
      <c r="H15" s="29"/>
      <c r="I15" s="29"/>
      <c r="J15" s="29"/>
      <c r="K15" s="29"/>
      <c r="L15" s="29"/>
      <c r="M15" s="29"/>
    </row>
    <row r="16" spans="2:13" ht="18" customHeight="1">
      <c r="B16" s="24"/>
      <c r="C16" s="24"/>
      <c r="D16" s="24"/>
      <c r="E16" s="24"/>
      <c r="F16" s="24"/>
      <c r="G16" s="24"/>
      <c r="H16" s="24"/>
      <c r="I16" s="24"/>
      <c r="J16" s="24"/>
      <c r="K16" s="24"/>
      <c r="L16" s="24"/>
      <c r="M16" s="24"/>
    </row>
  </sheetData>
  <sheetProtection algorithmName="SHA-512" hashValue="VuFYoh/LTQyOTJjjbZsAtH73HzbrQm5zogWdgiX9XGUe+g0F/l7MRSIdlSZt6mWtU63OpZ2Lb65FFpJ39J2qeQ==" saltValue="ZQ+ZN+DqeMiuMS6Huy2lHQ==" spinCount="100000" sheet="1" objects="1" scenarios="1" selectLockedCells="1" selectUnlockedCells="1"/>
  <mergeCells count="1">
    <mergeCell ref="B15:M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020B-9B6F-44D3-8309-4B3E7293F9DC}">
  <dimension ref="B5:F38"/>
  <sheetViews>
    <sheetView showGridLines="0" zoomScale="125" zoomScaleNormal="125" workbookViewId="0">
      <selection activeCell="C8" sqref="C8"/>
    </sheetView>
  </sheetViews>
  <sheetFormatPr baseColWidth="10" defaultColWidth="8.83203125" defaultRowHeight="15"/>
  <cols>
    <col min="1" max="1" width="2" customWidth="1"/>
    <col min="2" max="2" width="45.5" customWidth="1"/>
    <col min="3" max="3" width="15.5" customWidth="1"/>
    <col min="5" max="5" width="4.6640625" customWidth="1"/>
  </cols>
  <sheetData>
    <row r="5" spans="2:6" ht="29">
      <c r="B5" s="12" t="s">
        <v>19</v>
      </c>
      <c r="C5" s="12"/>
      <c r="D5" s="12"/>
      <c r="E5" s="12"/>
      <c r="F5" s="12"/>
    </row>
    <row r="6" spans="2:6" ht="84" customHeight="1">
      <c r="B6" s="29" t="s">
        <v>47</v>
      </c>
      <c r="C6" s="29"/>
      <c r="D6" s="29"/>
      <c r="E6" s="29"/>
      <c r="F6" s="29"/>
    </row>
    <row r="7" spans="2:6" ht="16" thickBot="1"/>
    <row r="8" spans="2:6">
      <c r="B8" s="1" t="s">
        <v>3</v>
      </c>
      <c r="C8" s="4"/>
    </row>
    <row r="9" spans="2:6">
      <c r="B9" s="8" t="s">
        <v>0</v>
      </c>
      <c r="C9" s="9"/>
    </row>
    <row r="10" spans="2:6">
      <c r="B10" s="2" t="s">
        <v>39</v>
      </c>
      <c r="C10" s="5"/>
    </row>
    <row r="11" spans="2:6">
      <c r="B11" s="2" t="s">
        <v>1</v>
      </c>
      <c r="C11" s="5"/>
    </row>
    <row r="12" spans="2:6" ht="16" thickBot="1">
      <c r="B12" s="3" t="s">
        <v>2</v>
      </c>
      <c r="C12" s="6"/>
    </row>
    <row r="13" spans="2:6" ht="16" thickBot="1"/>
    <row r="14" spans="2:6" ht="19">
      <c r="B14" s="30" t="s">
        <v>4</v>
      </c>
      <c r="C14" s="31"/>
    </row>
    <row r="15" spans="2:6" ht="19">
      <c r="B15" s="16" t="s">
        <v>5</v>
      </c>
      <c r="C15" s="19">
        <f>IF(ISBLANK(C12),0,(C8+C9+C10)+(((C11*0.5)+C12)*1.25)/100)</f>
        <v>0</v>
      </c>
    </row>
    <row r="16" spans="2:6" ht="19">
      <c r="B16" s="16" t="s">
        <v>6</v>
      </c>
      <c r="C16" s="19">
        <f>IF(ISBLANK(C12),0,C15+((((C11*0.5)+C12)*1.25)*90)/100)</f>
        <v>0</v>
      </c>
    </row>
    <row r="17" spans="2:3" ht="19">
      <c r="B17" s="16" t="s">
        <v>7</v>
      </c>
      <c r="C17" s="19">
        <f>IF(ISBLANK(C12),0,C15+((((C11*0.5)+C12)*1.25)*730)/100)</f>
        <v>0</v>
      </c>
    </row>
    <row r="18" spans="2:3" ht="20" thickBot="1">
      <c r="B18" s="17" t="s">
        <v>20</v>
      </c>
      <c r="C18" s="20">
        <f>IF(ISBLANK(C12),0,C17*2)</f>
        <v>0</v>
      </c>
    </row>
    <row r="21" spans="2:3">
      <c r="B21" s="13" t="s">
        <v>18</v>
      </c>
    </row>
    <row r="22" spans="2:3" ht="18">
      <c r="B22" s="11" t="s">
        <v>8</v>
      </c>
    </row>
    <row r="23" spans="2:3">
      <c r="B23" s="10" t="s">
        <v>43</v>
      </c>
    </row>
    <row r="24" spans="2:3">
      <c r="B24" s="10" t="s">
        <v>10</v>
      </c>
    </row>
    <row r="25" spans="2:3">
      <c r="B25" s="10" t="s">
        <v>11</v>
      </c>
    </row>
    <row r="26" spans="2:3">
      <c r="B26" s="10" t="s">
        <v>12</v>
      </c>
    </row>
    <row r="27" spans="2:3">
      <c r="B27" s="10" t="s">
        <v>44</v>
      </c>
    </row>
    <row r="28" spans="2:3">
      <c r="B28" s="10" t="s">
        <v>45</v>
      </c>
    </row>
    <row r="29" spans="2:3">
      <c r="B29" s="10" t="s">
        <v>14</v>
      </c>
    </row>
    <row r="30" spans="2:3">
      <c r="B30" s="10"/>
    </row>
    <row r="31" spans="2:3" ht="18">
      <c r="B31" s="11" t="s">
        <v>15</v>
      </c>
    </row>
    <row r="32" spans="2:3">
      <c r="B32" s="10" t="s">
        <v>9</v>
      </c>
    </row>
    <row r="33" spans="2:2">
      <c r="B33" s="10" t="s">
        <v>11</v>
      </c>
    </row>
    <row r="34" spans="2:2">
      <c r="B34" s="10" t="s">
        <v>13</v>
      </c>
    </row>
    <row r="35" spans="2:2">
      <c r="B35" s="10" t="s">
        <v>14</v>
      </c>
    </row>
    <row r="36" spans="2:2">
      <c r="B36" s="10" t="s">
        <v>16</v>
      </c>
    </row>
    <row r="37" spans="2:2">
      <c r="B37" s="10" t="s">
        <v>17</v>
      </c>
    </row>
    <row r="38" spans="2:2">
      <c r="B38" s="10"/>
    </row>
  </sheetData>
  <sheetProtection selectLockedCells="1"/>
  <mergeCells count="2">
    <mergeCell ref="B14:C14"/>
    <mergeCell ref="B6:F6"/>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52C84-A67D-0A47-916F-CD02950C8FC3}">
  <dimension ref="B5:F35"/>
  <sheetViews>
    <sheetView showGridLines="0" zoomScale="125" zoomScaleNormal="125" workbookViewId="0">
      <selection activeCell="C8" sqref="C8"/>
    </sheetView>
  </sheetViews>
  <sheetFormatPr baseColWidth="10" defaultColWidth="8.83203125" defaultRowHeight="15"/>
  <cols>
    <col min="1" max="1" width="2" customWidth="1"/>
    <col min="2" max="2" width="45.5" customWidth="1"/>
    <col min="3" max="3" width="15.5" customWidth="1"/>
    <col min="5" max="5" width="4.6640625" customWidth="1"/>
  </cols>
  <sheetData>
    <row r="5" spans="2:6" ht="29">
      <c r="B5" s="12" t="s">
        <v>19</v>
      </c>
      <c r="C5" s="12"/>
      <c r="D5" s="12"/>
      <c r="E5" s="12"/>
      <c r="F5" s="12"/>
    </row>
    <row r="6" spans="2:6" ht="84" customHeight="1">
      <c r="B6" s="29" t="s">
        <v>48</v>
      </c>
      <c r="C6" s="29"/>
      <c r="D6" s="29"/>
      <c r="E6" s="29"/>
      <c r="F6" s="29"/>
    </row>
    <row r="7" spans="2:6" ht="16" thickBot="1"/>
    <row r="8" spans="2:6">
      <c r="B8" s="1" t="s">
        <v>40</v>
      </c>
      <c r="C8" s="4"/>
    </row>
    <row r="9" spans="2:6">
      <c r="B9" s="2" t="s">
        <v>36</v>
      </c>
      <c r="C9" s="5"/>
    </row>
    <row r="10" spans="2:6" ht="16" thickBot="1">
      <c r="B10" s="3" t="s">
        <v>37</v>
      </c>
      <c r="C10" s="6"/>
    </row>
    <row r="11" spans="2:6" ht="16" thickBot="1"/>
    <row r="12" spans="2:6" ht="19">
      <c r="B12" s="30" t="s">
        <v>4</v>
      </c>
      <c r="C12" s="31"/>
    </row>
    <row r="13" spans="2:6" ht="19">
      <c r="B13" s="16" t="s">
        <v>5</v>
      </c>
      <c r="C13" s="19">
        <f>IF(ISBLANK(C10),0,(C8+#REF!+#REF!)+(((C9*0.5)+C10)*1.25)/100)</f>
        <v>0</v>
      </c>
    </row>
    <row r="14" spans="2:6" ht="19">
      <c r="B14" s="16" t="s">
        <v>6</v>
      </c>
      <c r="C14" s="19">
        <f>IF(ISBLANK(C10),0,C13+((((C9*0.5)+C10)*1.25)*90)/100)</f>
        <v>0</v>
      </c>
    </row>
    <row r="15" spans="2:6" ht="19">
      <c r="B15" s="16" t="s">
        <v>7</v>
      </c>
      <c r="C15" s="19">
        <f>IF(ISBLANK(C10),0,C13+((((C9*0.5)+C10)*1.25)*730)/100)</f>
        <v>0</v>
      </c>
    </row>
    <row r="16" spans="2:6" ht="20" thickBot="1">
      <c r="B16" s="17" t="s">
        <v>20</v>
      </c>
      <c r="C16" s="20">
        <f>IF(ISBLANK(C10),0,C15*2)</f>
        <v>0</v>
      </c>
    </row>
    <row r="19" spans="2:2">
      <c r="B19" s="13" t="s">
        <v>18</v>
      </c>
    </row>
    <row r="20" spans="2:2" ht="18">
      <c r="B20" s="11" t="s">
        <v>8</v>
      </c>
    </row>
    <row r="21" spans="2:2">
      <c r="B21" s="10" t="s">
        <v>43</v>
      </c>
    </row>
    <row r="22" spans="2:2">
      <c r="B22" s="10" t="s">
        <v>10</v>
      </c>
    </row>
    <row r="23" spans="2:2">
      <c r="B23" s="10" t="s">
        <v>11</v>
      </c>
    </row>
    <row r="24" spans="2:2">
      <c r="B24" s="10" t="s">
        <v>12</v>
      </c>
    </row>
    <row r="25" spans="2:2">
      <c r="B25" s="10" t="s">
        <v>44</v>
      </c>
    </row>
    <row r="26" spans="2:2">
      <c r="B26" s="10" t="s">
        <v>45</v>
      </c>
    </row>
    <row r="27" spans="2:2">
      <c r="B27" s="10" t="s">
        <v>14</v>
      </c>
    </row>
    <row r="28" spans="2:2">
      <c r="B28" s="10"/>
    </row>
    <row r="29" spans="2:2" ht="18">
      <c r="B29" s="11" t="s">
        <v>15</v>
      </c>
    </row>
    <row r="30" spans="2:2">
      <c r="B30" s="10" t="s">
        <v>9</v>
      </c>
    </row>
    <row r="31" spans="2:2">
      <c r="B31" s="10" t="s">
        <v>11</v>
      </c>
    </row>
    <row r="32" spans="2:2">
      <c r="B32" s="10" t="s">
        <v>13</v>
      </c>
    </row>
    <row r="33" spans="2:2">
      <c r="B33" s="10" t="s">
        <v>14</v>
      </c>
    </row>
    <row r="34" spans="2:2">
      <c r="B34" s="10" t="s">
        <v>16</v>
      </c>
    </row>
    <row r="35" spans="2:2">
      <c r="B35" s="10" t="s">
        <v>17</v>
      </c>
    </row>
  </sheetData>
  <sheetProtection selectLockedCells="1"/>
  <mergeCells count="2">
    <mergeCell ref="B6:F6"/>
    <mergeCell ref="B12:C12"/>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0C57-2CCB-A64A-A058-C2C18CE4F143}">
  <dimension ref="B5:F36"/>
  <sheetViews>
    <sheetView showGridLines="0" zoomScale="125" zoomScaleNormal="125" workbookViewId="0">
      <selection activeCell="C8" sqref="C8"/>
    </sheetView>
  </sheetViews>
  <sheetFormatPr baseColWidth="10" defaultColWidth="8.83203125" defaultRowHeight="15"/>
  <cols>
    <col min="1" max="1" width="2" customWidth="1"/>
    <col min="2" max="2" width="45.5" customWidth="1"/>
    <col min="3" max="3" width="15.5" customWidth="1"/>
    <col min="5" max="5" width="4.6640625" customWidth="1"/>
  </cols>
  <sheetData>
    <row r="5" spans="2:6" ht="29">
      <c r="B5" s="12" t="s">
        <v>19</v>
      </c>
      <c r="C5" s="12"/>
      <c r="D5" s="12"/>
      <c r="E5" s="12"/>
      <c r="F5" s="12"/>
    </row>
    <row r="6" spans="2:6" ht="84" customHeight="1">
      <c r="B6" s="33" t="s">
        <v>49</v>
      </c>
      <c r="C6" s="33"/>
      <c r="D6" s="33"/>
      <c r="E6" s="33"/>
      <c r="F6" s="33"/>
    </row>
    <row r="7" spans="2:6" ht="16" thickBot="1"/>
    <row r="8" spans="2:6">
      <c r="B8" s="1" t="s">
        <v>33</v>
      </c>
      <c r="C8" s="4"/>
      <c r="D8" s="18" t="s">
        <v>23</v>
      </c>
    </row>
    <row r="9" spans="2:6">
      <c r="B9" s="8" t="s">
        <v>34</v>
      </c>
      <c r="C9" s="9"/>
    </row>
    <row r="10" spans="2:6">
      <c r="B10" s="2" t="s">
        <v>21</v>
      </c>
      <c r="C10" s="5"/>
    </row>
    <row r="11" spans="2:6" ht="16" thickBot="1">
      <c r="B11" s="3" t="s">
        <v>22</v>
      </c>
      <c r="C11" s="6"/>
    </row>
    <row r="12" spans="2:6" ht="16" thickBot="1"/>
    <row r="13" spans="2:6" ht="19">
      <c r="B13" s="30" t="s">
        <v>4</v>
      </c>
      <c r="C13" s="31"/>
    </row>
    <row r="14" spans="2:6" ht="19">
      <c r="B14" s="16" t="s">
        <v>5</v>
      </c>
      <c r="C14" s="14">
        <f>IF(ISBLANK(C11),0,(C8+C9)+(((C10*0.5)+C11)*1.25)/100)</f>
        <v>0</v>
      </c>
    </row>
    <row r="15" spans="2:6" ht="19">
      <c r="B15" s="16" t="s">
        <v>6</v>
      </c>
      <c r="C15" s="14">
        <f>IF(ISBLANK(C11),0,C14+((((C10*0.5)+C11)*1.25)*90)/100)</f>
        <v>0</v>
      </c>
    </row>
    <row r="16" spans="2:6" ht="19">
      <c r="B16" s="16" t="s">
        <v>7</v>
      </c>
      <c r="C16" s="14">
        <f>IF(ISBLANK(C11),0,C14+((((C10*0.5)+C11)*1.25)*730)/100)</f>
        <v>0</v>
      </c>
    </row>
    <row r="17" spans="2:3" ht="20" thickBot="1">
      <c r="B17" s="17" t="s">
        <v>20</v>
      </c>
      <c r="C17" s="15">
        <f>IF(ISBLANK(C11),0,C16*2)</f>
        <v>0</v>
      </c>
    </row>
    <row r="20" spans="2:3">
      <c r="B20" s="13" t="s">
        <v>18</v>
      </c>
    </row>
    <row r="21" spans="2:3" ht="18">
      <c r="B21" s="11" t="s">
        <v>8</v>
      </c>
    </row>
    <row r="22" spans="2:3">
      <c r="B22" s="10" t="s">
        <v>43</v>
      </c>
    </row>
    <row r="23" spans="2:3">
      <c r="B23" s="10" t="s">
        <v>10</v>
      </c>
    </row>
    <row r="24" spans="2:3">
      <c r="B24" s="10" t="s">
        <v>11</v>
      </c>
    </row>
    <row r="25" spans="2:3">
      <c r="B25" s="10" t="s">
        <v>12</v>
      </c>
    </row>
    <row r="26" spans="2:3">
      <c r="B26" s="10" t="s">
        <v>44</v>
      </c>
    </row>
    <row r="27" spans="2:3">
      <c r="B27" s="10" t="s">
        <v>45</v>
      </c>
    </row>
    <row r="28" spans="2:3">
      <c r="B28" s="10" t="s">
        <v>14</v>
      </c>
    </row>
    <row r="29" spans="2:3">
      <c r="B29" s="10"/>
    </row>
    <row r="30" spans="2:3" ht="18">
      <c r="B30" s="11" t="s">
        <v>15</v>
      </c>
    </row>
    <row r="31" spans="2:3">
      <c r="B31" s="10" t="s">
        <v>9</v>
      </c>
    </row>
    <row r="32" spans="2:3">
      <c r="B32" s="10" t="s">
        <v>11</v>
      </c>
    </row>
    <row r="33" spans="2:2">
      <c r="B33" s="10" t="s">
        <v>13</v>
      </c>
    </row>
    <row r="34" spans="2:2">
      <c r="B34" s="10" t="s">
        <v>14</v>
      </c>
    </row>
    <row r="35" spans="2:2">
      <c r="B35" s="10" t="s">
        <v>16</v>
      </c>
    </row>
    <row r="36" spans="2:2">
      <c r="B36" s="10" t="s">
        <v>17</v>
      </c>
    </row>
  </sheetData>
  <mergeCells count="2">
    <mergeCell ref="B6:F6"/>
    <mergeCell ref="B13:C13"/>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EF8ED-4899-7340-BF10-791AF4927779}">
  <dimension ref="B2:G36"/>
  <sheetViews>
    <sheetView showGridLines="0" zoomScale="125" zoomScaleNormal="125" workbookViewId="0">
      <selection activeCell="C8" sqref="C8"/>
    </sheetView>
  </sheetViews>
  <sheetFormatPr baseColWidth="10" defaultColWidth="8.83203125" defaultRowHeight="15"/>
  <cols>
    <col min="1" max="1" width="2" customWidth="1"/>
    <col min="2" max="2" width="45.5" customWidth="1"/>
    <col min="3" max="3" width="15.5" customWidth="1"/>
    <col min="5" max="5" width="4.6640625" customWidth="1"/>
  </cols>
  <sheetData>
    <row r="2" spans="2:7" ht="16" thickBot="1"/>
    <row r="3" spans="2:7" ht="16" thickBot="1">
      <c r="G3" s="27" t="s">
        <v>32</v>
      </c>
    </row>
    <row r="4" spans="2:7">
      <c r="G4" s="32" t="s">
        <v>46</v>
      </c>
    </row>
    <row r="5" spans="2:7" ht="29">
      <c r="B5" s="12" t="s">
        <v>19</v>
      </c>
      <c r="C5" s="12"/>
      <c r="D5" s="12"/>
      <c r="E5" s="12"/>
      <c r="F5" s="12"/>
    </row>
    <row r="6" spans="2:7" ht="84" customHeight="1">
      <c r="B6" s="29" t="s">
        <v>31</v>
      </c>
      <c r="C6" s="29"/>
      <c r="D6" s="29"/>
      <c r="E6" s="29"/>
      <c r="F6" s="29"/>
    </row>
    <row r="7" spans="2:7" ht="16" thickBot="1"/>
    <row r="8" spans="2:7">
      <c r="B8" s="1" t="s">
        <v>35</v>
      </c>
      <c r="C8" s="4"/>
      <c r="D8" s="18" t="s">
        <v>38</v>
      </c>
    </row>
    <row r="9" spans="2:7">
      <c r="B9" s="8" t="s">
        <v>42</v>
      </c>
      <c r="C9" s="9"/>
    </row>
    <row r="10" spans="2:7">
      <c r="B10" s="2" t="s">
        <v>36</v>
      </c>
      <c r="C10" s="5"/>
    </row>
    <row r="11" spans="2:7" ht="16" thickBot="1">
      <c r="B11" s="3" t="s">
        <v>37</v>
      </c>
      <c r="C11" s="6"/>
    </row>
    <row r="12" spans="2:7" ht="16" thickBot="1"/>
    <row r="13" spans="2:7" ht="19">
      <c r="B13" s="30" t="s">
        <v>4</v>
      </c>
      <c r="C13" s="31"/>
    </row>
    <row r="14" spans="2:7" ht="19">
      <c r="B14" s="16" t="s">
        <v>5</v>
      </c>
      <c r="C14" s="14">
        <f>IF(ISBLANK(C11),0,(C8+C9)+(((C10*0.5)+C11)*1.25)/100)</f>
        <v>0</v>
      </c>
    </row>
    <row r="15" spans="2:7" ht="19">
      <c r="B15" s="16" t="s">
        <v>6</v>
      </c>
      <c r="C15" s="14">
        <f>IF(ISBLANK(C11),0,C14+((((C10*0.5)+C11)*1.25)*90)/100)</f>
        <v>0</v>
      </c>
    </row>
    <row r="16" spans="2:7" ht="19">
      <c r="B16" s="16" t="s">
        <v>7</v>
      </c>
      <c r="C16" s="14">
        <f>IF(ISBLANK(C11),0,C14+((((C10*0.5)+C11)*1.25)*730)/100)</f>
        <v>0</v>
      </c>
    </row>
    <row r="17" spans="2:3" ht="20" thickBot="1">
      <c r="B17" s="17" t="s">
        <v>20</v>
      </c>
      <c r="C17" s="15">
        <f>IF(ISBLANK(C11),0,C16*2)</f>
        <v>0</v>
      </c>
    </row>
    <row r="20" spans="2:3">
      <c r="B20" s="13" t="s">
        <v>18</v>
      </c>
    </row>
    <row r="21" spans="2:3" ht="18">
      <c r="B21" s="11" t="s">
        <v>8</v>
      </c>
    </row>
    <row r="22" spans="2:3">
      <c r="B22" s="10" t="s">
        <v>43</v>
      </c>
    </row>
    <row r="23" spans="2:3">
      <c r="B23" s="10" t="s">
        <v>10</v>
      </c>
    </row>
    <row r="24" spans="2:3">
      <c r="B24" s="10" t="s">
        <v>11</v>
      </c>
    </row>
    <row r="25" spans="2:3">
      <c r="B25" s="10" t="s">
        <v>12</v>
      </c>
    </row>
    <row r="26" spans="2:3">
      <c r="B26" s="10" t="s">
        <v>44</v>
      </c>
    </row>
    <row r="27" spans="2:3">
      <c r="B27" s="10" t="s">
        <v>45</v>
      </c>
    </row>
    <row r="28" spans="2:3">
      <c r="B28" s="10" t="s">
        <v>14</v>
      </c>
    </row>
    <row r="29" spans="2:3">
      <c r="B29" s="10"/>
    </row>
    <row r="30" spans="2:3" ht="18">
      <c r="B30" s="11" t="s">
        <v>15</v>
      </c>
    </row>
    <row r="31" spans="2:3">
      <c r="B31" s="10" t="s">
        <v>9</v>
      </c>
    </row>
    <row r="32" spans="2:3">
      <c r="B32" s="10" t="s">
        <v>11</v>
      </c>
    </row>
    <row r="33" spans="2:2">
      <c r="B33" s="10" t="s">
        <v>13</v>
      </c>
    </row>
    <row r="34" spans="2:2">
      <c r="B34" s="10" t="s">
        <v>14</v>
      </c>
    </row>
    <row r="35" spans="2:2">
      <c r="B35" s="10" t="s">
        <v>16</v>
      </c>
    </row>
    <row r="36" spans="2:2">
      <c r="B36" s="10" t="s">
        <v>17</v>
      </c>
    </row>
  </sheetData>
  <sheetProtection algorithmName="SHA-512" hashValue="8Zs5cBJ5XgQat4TjvMpWSa2ArA6VAiO6wEZLSbgHd16i0Id4pNk+ZKgiRHWg/gqObUeqDcItZ++tYWKrPMNu3g==" saltValue="Cx41/Mz01COKFc7uESllzA==" spinCount="100000" sheet="1" objects="1" scenarios="1" selectLockedCells="1" selectUnlockedCells="1"/>
  <mergeCells count="2">
    <mergeCell ref="B6:F6"/>
    <mergeCell ref="B13:C13"/>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vt:lpstr>
      <vt:lpstr>Genesys - PureEngage</vt:lpstr>
      <vt:lpstr>Genesys - PureConnect</vt:lpstr>
      <vt:lpstr>Avaya</vt:lpstr>
      <vt:lpstr>Cisco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Pilkington</dc:creator>
  <cp:lastModifiedBy>David</cp:lastModifiedBy>
  <dcterms:created xsi:type="dcterms:W3CDTF">2015-07-14T10:27:39Z</dcterms:created>
  <dcterms:modified xsi:type="dcterms:W3CDTF">2018-11-21T13:17:24Z</dcterms:modified>
</cp:coreProperties>
</file>